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8155" windowHeight="12525"/>
  </bookViews>
  <sheets>
    <sheet name="S7" sheetId="5" r:id="rId1"/>
  </sheets>
  <calcPr calcId="144525"/>
</workbook>
</file>

<file path=xl/calcChain.xml><?xml version="1.0" encoding="utf-8"?>
<calcChain xmlns="http://schemas.openxmlformats.org/spreadsheetml/2006/main">
  <c r="P40" i="5" l="1"/>
  <c r="O38" i="5"/>
  <c r="D11" i="5"/>
  <c r="I11" i="5"/>
  <c r="C11" i="5"/>
  <c r="D10" i="5"/>
  <c r="E10" i="5"/>
  <c r="E11" i="5" s="1"/>
  <c r="F10" i="5"/>
  <c r="F11" i="5" s="1"/>
  <c r="G10" i="5"/>
  <c r="G11" i="5" s="1"/>
  <c r="H10" i="5"/>
  <c r="H11" i="5" s="1"/>
  <c r="I10" i="5"/>
  <c r="J10" i="5"/>
  <c r="J11" i="5" s="1"/>
  <c r="K10" i="5"/>
  <c r="K11" i="5" s="1"/>
  <c r="L10" i="5"/>
  <c r="L11" i="5" s="1"/>
  <c r="M10" i="5"/>
  <c r="M11" i="5" s="1"/>
  <c r="N10" i="5"/>
  <c r="N11" i="5" s="1"/>
  <c r="C10" i="5"/>
  <c r="R6" i="5"/>
  <c r="P6" i="5" s="1"/>
  <c r="Q6" i="5" l="1"/>
  <c r="R8" i="5" l="1"/>
  <c r="P8" i="5" s="1"/>
  <c r="R7" i="5"/>
  <c r="P7" i="5" s="1"/>
  <c r="Q7" i="5" l="1"/>
  <c r="Q8" i="5"/>
</calcChain>
</file>

<file path=xl/sharedStrings.xml><?xml version="1.0" encoding="utf-8"?>
<sst xmlns="http://schemas.openxmlformats.org/spreadsheetml/2006/main" count="39" uniqueCount="27">
  <si>
    <t>J</t>
  </si>
  <si>
    <t>F</t>
  </si>
  <si>
    <t>M</t>
  </si>
  <si>
    <t>A</t>
  </si>
  <si>
    <t>S</t>
  </si>
  <si>
    <t>O</t>
  </si>
  <si>
    <t>N</t>
  </si>
  <si>
    <t>D</t>
  </si>
  <si>
    <t>Legende X</t>
  </si>
  <si>
    <t>Legende Y</t>
  </si>
  <si>
    <t>Punktdiagramm zur Pfeilausrichtung:</t>
  </si>
  <si>
    <t>Y</t>
  </si>
  <si>
    <t>X</t>
  </si>
  <si>
    <t>Letzter</t>
  </si>
  <si>
    <t>Kat. A</t>
  </si>
  <si>
    <t>Kat. B</t>
  </si>
  <si>
    <t>Kat. C</t>
  </si>
  <si>
    <t>Summe</t>
  </si>
  <si>
    <t>Pos Summe</t>
  </si>
  <si>
    <t>Pfeil 1</t>
  </si>
  <si>
    <t>Pfeil 2</t>
  </si>
  <si>
    <t>Linie 1</t>
  </si>
  <si>
    <t>Linie 2</t>
  </si>
  <si>
    <t>Linie 3</t>
  </si>
  <si>
    <t>Abw.</t>
  </si>
  <si>
    <t>Lücke Summe</t>
  </si>
  <si>
    <t>http://www.pimpmychart.com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</si>
</sst>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1" fontId="0" fillId="0" borderId="0" xfId="0" applyNumberFormat="1"/>
    <xf numFmtId="0" fontId="2" fillId="0" borderId="0" xfId="0" applyFont="1" applyBorder="1"/>
    <xf numFmtId="0" fontId="2" fillId="0" borderId="0" xfId="0" applyFon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horizontal="right"/>
    </xf>
    <xf numFmtId="1" fontId="0" fillId="0" borderId="0" xfId="0" applyNumberFormat="1" applyFont="1" applyBorder="1" applyAlignment="1">
      <alignment horizontal="right"/>
    </xf>
    <xf numFmtId="1" fontId="0" fillId="0" borderId="0" xfId="0" applyNumberFormat="1" applyFont="1" applyBorder="1"/>
    <xf numFmtId="164" fontId="0" fillId="2" borderId="1" xfId="0" applyNumberFormat="1" applyFill="1" applyBorder="1"/>
    <xf numFmtId="9" fontId="0" fillId="2" borderId="1" xfId="0" applyNumberFormat="1" applyFill="1" applyBorder="1"/>
    <xf numFmtId="0" fontId="3" fillId="0" borderId="0" xfId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'S7'!$B$6</c:f>
              <c:strCache>
                <c:ptCount val="1"/>
                <c:pt idx="0">
                  <c:v>Kat. 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'S7'!$C$5:$O$5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'S7'!$C$6:$O$6</c:f>
              <c:numCache>
                <c:formatCode>0</c:formatCode>
                <c:ptCount val="13"/>
                <c:pt idx="0">
                  <c:v>34</c:v>
                </c:pt>
                <c:pt idx="1">
                  <c:v>69.051102817890211</c:v>
                </c:pt>
                <c:pt idx="2">
                  <c:v>71</c:v>
                </c:pt>
                <c:pt idx="3">
                  <c:v>49</c:v>
                </c:pt>
                <c:pt idx="4">
                  <c:v>49.740917728325144</c:v>
                </c:pt>
                <c:pt idx="5">
                  <c:v>70</c:v>
                </c:pt>
                <c:pt idx="6">
                  <c:v>55</c:v>
                </c:pt>
                <c:pt idx="7">
                  <c:v>63</c:v>
                </c:pt>
                <c:pt idx="8">
                  <c:v>57</c:v>
                </c:pt>
                <c:pt idx="9">
                  <c:v>51</c:v>
                </c:pt>
                <c:pt idx="10">
                  <c:v>49</c:v>
                </c:pt>
                <c:pt idx="11">
                  <c:v>45</c:v>
                </c:pt>
              </c:numCache>
            </c:numRef>
          </c:val>
        </c:ser>
        <c:ser>
          <c:idx val="1"/>
          <c:order val="1"/>
          <c:tx>
            <c:strRef>
              <c:f>'S7'!$B$7</c:f>
              <c:strCache>
                <c:ptCount val="1"/>
                <c:pt idx="0">
                  <c:v>Kat. B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'S7'!$C$5:$O$5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'S7'!$C$7:$O$7</c:f>
              <c:numCache>
                <c:formatCode>0</c:formatCode>
                <c:ptCount val="13"/>
                <c:pt idx="0">
                  <c:v>44.445847701661521</c:v>
                </c:pt>
                <c:pt idx="1">
                  <c:v>21.01398213723289</c:v>
                </c:pt>
                <c:pt idx="2">
                  <c:v>60.659257637022698</c:v>
                </c:pt>
                <c:pt idx="3">
                  <c:v>81</c:v>
                </c:pt>
                <c:pt idx="4">
                  <c:v>50.770222115952883</c:v>
                </c:pt>
                <c:pt idx="5">
                  <c:v>44</c:v>
                </c:pt>
                <c:pt idx="6">
                  <c:v>31</c:v>
                </c:pt>
                <c:pt idx="7">
                  <c:v>58</c:v>
                </c:pt>
                <c:pt idx="8">
                  <c:v>57</c:v>
                </c:pt>
                <c:pt idx="9">
                  <c:v>47</c:v>
                </c:pt>
                <c:pt idx="10">
                  <c:v>62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'S7'!$B$8</c:f>
              <c:strCache>
                <c:ptCount val="1"/>
                <c:pt idx="0">
                  <c:v>Kat. C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'S7'!$C$5:$O$5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'S7'!$C$8:$O$8</c:f>
              <c:numCache>
                <c:formatCode>0</c:formatCode>
                <c:ptCount val="13"/>
                <c:pt idx="0">
                  <c:v>41</c:v>
                </c:pt>
                <c:pt idx="1">
                  <c:v>52.38456775634895</c:v>
                </c:pt>
                <c:pt idx="2">
                  <c:v>45.140176610832512</c:v>
                </c:pt>
                <c:pt idx="3">
                  <c:v>74</c:v>
                </c:pt>
                <c:pt idx="4">
                  <c:v>63</c:v>
                </c:pt>
                <c:pt idx="5">
                  <c:v>36.250190544661407</c:v>
                </c:pt>
                <c:pt idx="6">
                  <c:v>52</c:v>
                </c:pt>
                <c:pt idx="7">
                  <c:v>48</c:v>
                </c:pt>
                <c:pt idx="8">
                  <c:v>52</c:v>
                </c:pt>
                <c:pt idx="9">
                  <c:v>56</c:v>
                </c:pt>
                <c:pt idx="10">
                  <c:v>36</c:v>
                </c:pt>
                <c:pt idx="11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8589184"/>
        <c:axId val="148595072"/>
      </c:barChart>
      <c:lineChart>
        <c:grouping val="standard"/>
        <c:varyColors val="0"/>
        <c:ser>
          <c:idx val="6"/>
          <c:order val="6"/>
          <c:tx>
            <c:v>Summe</c:v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'S7'!$C$10</c:f>
                  <c:strCache>
                    <c:ptCount val="1"/>
                    <c:pt idx="0">
                      <c:v>119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'S7'!$D$10</c:f>
                  <c:strCache>
                    <c:ptCount val="1"/>
                    <c:pt idx="0">
                      <c:v>142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'S7'!$E$10</c:f>
                  <c:strCache>
                    <c:ptCount val="1"/>
                    <c:pt idx="0">
                      <c:v>177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'S7'!$F$10</c:f>
                  <c:strCache>
                    <c:ptCount val="1"/>
                    <c:pt idx="0">
                      <c:v>204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'S7'!$G$10</c:f>
                  <c:strCache>
                    <c:ptCount val="1"/>
                    <c:pt idx="0">
                      <c:v>164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'S7'!$H$10</c:f>
                  <c:strCache>
                    <c:ptCount val="1"/>
                    <c:pt idx="0">
                      <c:v>150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'S7'!$I$10</c:f>
                  <c:strCache>
                    <c:ptCount val="1"/>
                    <c:pt idx="0">
                      <c:v>138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'S7'!$J$10</c:f>
                  <c:strCache>
                    <c:ptCount val="1"/>
                    <c:pt idx="0">
                      <c:v>169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'S7'!$K$10</c:f>
                  <c:strCache>
                    <c:ptCount val="1"/>
                    <c:pt idx="0">
                      <c:v>166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'S7'!$L$10</c:f>
                  <c:strCache>
                    <c:ptCount val="1"/>
                    <c:pt idx="0">
                      <c:v>154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'S7'!$M$10</c:f>
                  <c:strCache>
                    <c:ptCount val="1"/>
                    <c:pt idx="0">
                      <c:v>147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'S7'!$N$10</c:f>
                  <c:strCache>
                    <c:ptCount val="1"/>
                    <c:pt idx="0">
                      <c:v>154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'S7'!$C$11:$N$11</c:f>
              <c:numCache>
                <c:formatCode>0</c:formatCode>
                <c:ptCount val="12"/>
                <c:pt idx="0">
                  <c:v>125.44584770166152</c:v>
                </c:pt>
                <c:pt idx="1">
                  <c:v>148.44965271147205</c:v>
                </c:pt>
                <c:pt idx="2">
                  <c:v>182.79943424785523</c:v>
                </c:pt>
                <c:pt idx="3">
                  <c:v>210</c:v>
                </c:pt>
                <c:pt idx="4">
                  <c:v>169.51113984427803</c:v>
                </c:pt>
                <c:pt idx="5">
                  <c:v>156.25019054466139</c:v>
                </c:pt>
                <c:pt idx="6">
                  <c:v>144</c:v>
                </c:pt>
                <c:pt idx="7">
                  <c:v>175</c:v>
                </c:pt>
                <c:pt idx="8">
                  <c:v>172</c:v>
                </c:pt>
                <c:pt idx="9">
                  <c:v>160</c:v>
                </c:pt>
                <c:pt idx="10">
                  <c:v>153</c:v>
                </c:pt>
                <c:pt idx="11">
                  <c:v>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89184"/>
        <c:axId val="148595072"/>
      </c:lineChart>
      <c:scatterChart>
        <c:scatterStyle val="lineMarker"/>
        <c:varyColors val="0"/>
        <c:ser>
          <c:idx val="3"/>
          <c:order val="3"/>
          <c:tx>
            <c:v>LegA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'S7'!$B$6</c:f>
                  <c:strCache>
                    <c:ptCount val="1"/>
                    <c:pt idx="0">
                      <c:v>Kat. A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'S7'!$R$6</c:f>
              <c:numCache>
                <c:formatCode>0</c:formatCode>
                <c:ptCount val="1"/>
                <c:pt idx="0">
                  <c:v>13</c:v>
                </c:pt>
              </c:numCache>
            </c:numRef>
          </c:xVal>
          <c:yVal>
            <c:numRef>
              <c:f>'S7'!$Q$6</c:f>
              <c:numCache>
                <c:formatCode>0</c:formatCode>
                <c:ptCount val="1"/>
                <c:pt idx="0">
                  <c:v>22.5</c:v>
                </c:pt>
              </c:numCache>
            </c:numRef>
          </c:yVal>
          <c:smooth val="0"/>
        </c:ser>
        <c:ser>
          <c:idx val="4"/>
          <c:order val="4"/>
          <c:tx>
            <c:v>LegB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'S7'!$B$7</c:f>
                  <c:strCache>
                    <c:ptCount val="1"/>
                    <c:pt idx="0">
                      <c:v>Kat. B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'S7'!$R$7</c:f>
              <c:numCache>
                <c:formatCode>0</c:formatCode>
                <c:ptCount val="1"/>
                <c:pt idx="0">
                  <c:v>13</c:v>
                </c:pt>
              </c:numCache>
            </c:numRef>
          </c:xVal>
          <c:yVal>
            <c:numRef>
              <c:f>'S7'!$Q$7</c:f>
              <c:numCache>
                <c:formatCode>0</c:formatCode>
                <c:ptCount val="1"/>
                <c:pt idx="0">
                  <c:v>75</c:v>
                </c:pt>
              </c:numCache>
            </c:numRef>
          </c:yVal>
          <c:smooth val="0"/>
        </c:ser>
        <c:ser>
          <c:idx val="5"/>
          <c:order val="5"/>
          <c:tx>
            <c:v>LegC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'S7'!$B$8</c:f>
                  <c:strCache>
                    <c:ptCount val="1"/>
                    <c:pt idx="0">
                      <c:v>Kat. C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'S7'!$R$8</c:f>
              <c:numCache>
                <c:formatCode>0</c:formatCode>
                <c:ptCount val="1"/>
                <c:pt idx="0">
                  <c:v>13</c:v>
                </c:pt>
              </c:numCache>
            </c:numRef>
          </c:xVal>
          <c:yVal>
            <c:numRef>
              <c:f>'S7'!$Q$8</c:f>
              <c:numCache>
                <c:formatCode>0</c:formatCode>
                <c:ptCount val="1"/>
                <c:pt idx="0">
                  <c:v>129.5</c:v>
                </c:pt>
              </c:numCache>
            </c:numRef>
          </c:yVal>
          <c:smooth val="0"/>
        </c:ser>
        <c:ser>
          <c:idx val="9"/>
          <c:order val="7"/>
          <c:tx>
            <c:v>Linie 1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none"/>
          </c:marker>
          <c:xVal>
            <c:numRef>
              <c:f>'S7'!$P$28:$P$29</c:f>
              <c:numCache>
                <c:formatCode>0.0</c:formatCode>
                <c:ptCount val="2"/>
                <c:pt idx="0">
                  <c:v>4.3</c:v>
                </c:pt>
                <c:pt idx="1">
                  <c:v>13</c:v>
                </c:pt>
              </c:numCache>
            </c:numRef>
          </c:xVal>
          <c:yVal>
            <c:numRef>
              <c:f>'S7'!$O$28:$O$29</c:f>
              <c:numCache>
                <c:formatCode>0</c:formatCode>
                <c:ptCount val="2"/>
                <c:pt idx="0">
                  <c:v>204</c:v>
                </c:pt>
                <c:pt idx="1">
                  <c:v>204</c:v>
                </c:pt>
              </c:numCache>
            </c:numRef>
          </c:yVal>
          <c:smooth val="0"/>
        </c:ser>
        <c:ser>
          <c:idx val="10"/>
          <c:order val="8"/>
          <c:tx>
            <c:v>Linie 2</c:v>
          </c:tx>
          <c:spPr>
            <a:ln w="12700">
              <a:solidFill>
                <a:schemeClr val="tx2"/>
              </a:solidFill>
              <a:prstDash val="dash"/>
            </a:ln>
          </c:spPr>
          <c:marker>
            <c:symbol val="none"/>
          </c:marker>
          <c:xVal>
            <c:numRef>
              <c:f>'S7'!$P$33:$P$34</c:f>
              <c:numCache>
                <c:formatCode>0.0</c:formatCode>
                <c:ptCount val="2"/>
                <c:pt idx="0">
                  <c:v>12.3</c:v>
                </c:pt>
                <c:pt idx="1">
                  <c:v>13</c:v>
                </c:pt>
              </c:numCache>
            </c:numRef>
          </c:xVal>
          <c:yVal>
            <c:numRef>
              <c:f>'S7'!$O$33:$O$34</c:f>
              <c:numCache>
                <c:formatCode>0</c:formatCode>
                <c:ptCount val="2"/>
                <c:pt idx="0">
                  <c:v>154</c:v>
                </c:pt>
                <c:pt idx="1">
                  <c:v>154</c:v>
                </c:pt>
              </c:numCache>
            </c:numRef>
          </c:yVal>
          <c:smooth val="0"/>
        </c:ser>
        <c:ser>
          <c:idx val="7"/>
          <c:order val="9"/>
          <c:tx>
            <c:v>Pfeil 1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'S7'!$P$20</c:f>
              <c:numCache>
                <c:formatCode>0.0</c:formatCode>
                <c:ptCount val="1"/>
                <c:pt idx="0">
                  <c:v>13</c:v>
                </c:pt>
              </c:numCache>
            </c:numRef>
          </c:xVal>
          <c:yVal>
            <c:numRef>
              <c:f>'S7'!$O$20</c:f>
              <c:numCache>
                <c:formatCode>0</c:formatCode>
                <c:ptCount val="1"/>
                <c:pt idx="0">
                  <c:v>154</c:v>
                </c:pt>
              </c:numCache>
            </c:numRef>
          </c:yVal>
          <c:smooth val="0"/>
        </c:ser>
        <c:ser>
          <c:idx val="8"/>
          <c:order val="10"/>
          <c:tx>
            <c:v>Pfeil 2</c:v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'S7'!$P$24</c:f>
              <c:numCache>
                <c:formatCode>0.0</c:formatCode>
                <c:ptCount val="1"/>
                <c:pt idx="0">
                  <c:v>13</c:v>
                </c:pt>
              </c:numCache>
            </c:numRef>
          </c:xVal>
          <c:yVal>
            <c:numRef>
              <c:f>'S7'!$O$24</c:f>
              <c:numCache>
                <c:formatCode>0</c:formatCode>
                <c:ptCount val="1"/>
                <c:pt idx="0">
                  <c:v>204</c:v>
                </c:pt>
              </c:numCache>
            </c:numRef>
          </c:yVal>
          <c:smooth val="0"/>
        </c:ser>
        <c:ser>
          <c:idx val="11"/>
          <c:order val="11"/>
          <c:tx>
            <c:v>Abw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'S7'!$P$40</c:f>
                  <c:strCache>
                    <c:ptCount val="1"/>
                    <c:pt idx="0">
                      <c:v>-25%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'S7'!$P$38</c:f>
              <c:numCache>
                <c:formatCode>0.0</c:formatCode>
                <c:ptCount val="1"/>
                <c:pt idx="0">
                  <c:v>13</c:v>
                </c:pt>
              </c:numCache>
            </c:numRef>
          </c:xVal>
          <c:yVal>
            <c:numRef>
              <c:f>'S7'!$O$38</c:f>
              <c:numCache>
                <c:formatCode>0</c:formatCode>
                <c:ptCount val="1"/>
                <c:pt idx="0">
                  <c:v>179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589184"/>
        <c:axId val="148595072"/>
      </c:scatterChart>
      <c:catAx>
        <c:axId val="14858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8595072"/>
        <c:crosses val="autoZero"/>
        <c:auto val="1"/>
        <c:lblAlgn val="ctr"/>
        <c:lblOffset val="100"/>
        <c:noMultiLvlLbl val="0"/>
      </c:catAx>
      <c:valAx>
        <c:axId val="148595072"/>
        <c:scaling>
          <c:orientation val="minMax"/>
          <c:max val="240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148589184"/>
        <c:crosses val="autoZero"/>
        <c:crossBetween val="between"/>
        <c:majorUnit val="20"/>
        <c:minorUnit val="4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15</xdr:row>
      <xdr:rowOff>33337</xdr:rowOff>
    </xdr:from>
    <xdr:to>
      <xdr:col>13</xdr:col>
      <xdr:colOff>0</xdr:colOff>
      <xdr:row>39</xdr:row>
      <xdr:rowOff>180975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38100</xdr:colOff>
      <xdr:row>10</xdr:row>
      <xdr:rowOff>133350</xdr:rowOff>
    </xdr:from>
    <xdr:to>
      <xdr:col>16</xdr:col>
      <xdr:colOff>266700</xdr:colOff>
      <xdr:row>13</xdr:row>
      <xdr:rowOff>76200</xdr:rowOff>
    </xdr:to>
    <xdr:grpSp>
      <xdr:nvGrpSpPr>
        <xdr:cNvPr id="6" name="Gruppieren 5"/>
        <xdr:cNvGrpSpPr/>
      </xdr:nvGrpSpPr>
      <xdr:grpSpPr>
        <a:xfrm rot="5400000">
          <a:off x="11039475" y="2181225"/>
          <a:ext cx="514350" cy="228600"/>
          <a:chOff x="10525125" y="2266950"/>
          <a:chExt cx="857250" cy="228600"/>
        </a:xfrm>
      </xdr:grpSpPr>
      <xdr:sp macro="" textlink="">
        <xdr:nvSpPr>
          <xdr:cNvPr id="3" name="Pfeil nach rechts 2"/>
          <xdr:cNvSpPr/>
        </xdr:nvSpPr>
        <xdr:spPr>
          <a:xfrm>
            <a:off x="10525125" y="2266950"/>
            <a:ext cx="428625" cy="228600"/>
          </a:xfrm>
          <a:prstGeom prst="rightArrow">
            <a:avLst/>
          </a:prstGeom>
          <a:solidFill>
            <a:schemeClr val="accent3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5" name="Pfeil nach rechts 4"/>
          <xdr:cNvSpPr/>
        </xdr:nvSpPr>
        <xdr:spPr>
          <a:xfrm rot="10800000">
            <a:off x="10953750" y="2266950"/>
            <a:ext cx="428625" cy="228600"/>
          </a:xfrm>
          <a:prstGeom prst="rightArrow">
            <a:avLst/>
          </a:prstGeom>
          <a:solidFill>
            <a:schemeClr val="accent3">
              <a:lumMod val="75000"/>
              <a:alpha val="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  <xdr:twoCellAnchor>
    <xdr:from>
      <xdr:col>16</xdr:col>
      <xdr:colOff>585788</xdr:colOff>
      <xdr:row>10</xdr:row>
      <xdr:rowOff>42862</xdr:rowOff>
    </xdr:from>
    <xdr:to>
      <xdr:col>17</xdr:col>
      <xdr:colOff>52388</xdr:colOff>
      <xdr:row>12</xdr:row>
      <xdr:rowOff>176212</xdr:rowOff>
    </xdr:to>
    <xdr:grpSp>
      <xdr:nvGrpSpPr>
        <xdr:cNvPr id="7" name="Gruppieren 6"/>
        <xdr:cNvGrpSpPr/>
      </xdr:nvGrpSpPr>
      <xdr:grpSpPr>
        <a:xfrm rot="16200000">
          <a:off x="11587163" y="2090737"/>
          <a:ext cx="514350" cy="228600"/>
          <a:chOff x="10525125" y="2266950"/>
          <a:chExt cx="857250" cy="228600"/>
        </a:xfrm>
      </xdr:grpSpPr>
      <xdr:sp macro="" textlink="">
        <xdr:nvSpPr>
          <xdr:cNvPr id="8" name="Pfeil nach rechts 7"/>
          <xdr:cNvSpPr/>
        </xdr:nvSpPr>
        <xdr:spPr>
          <a:xfrm>
            <a:off x="10525125" y="2266950"/>
            <a:ext cx="428625" cy="228600"/>
          </a:xfrm>
          <a:prstGeom prst="rightArrow">
            <a:avLst/>
          </a:prstGeom>
          <a:solidFill>
            <a:schemeClr val="accent3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  <xdr:sp macro="" textlink="">
        <xdr:nvSpPr>
          <xdr:cNvPr id="9" name="Pfeil nach rechts 8"/>
          <xdr:cNvSpPr/>
        </xdr:nvSpPr>
        <xdr:spPr>
          <a:xfrm rot="10800000">
            <a:off x="10953750" y="2266950"/>
            <a:ext cx="428625" cy="228600"/>
          </a:xfrm>
          <a:prstGeom prst="rightArrow">
            <a:avLst/>
          </a:prstGeom>
          <a:solidFill>
            <a:schemeClr val="accent3">
              <a:lumMod val="75000"/>
              <a:alpha val="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mpmycha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44"/>
  <sheetViews>
    <sheetView tabSelected="1" zoomScaleNormal="100" workbookViewId="0">
      <selection activeCell="U22" sqref="U22"/>
    </sheetView>
  </sheetViews>
  <sheetFormatPr baseColWidth="10" defaultRowHeight="15" x14ac:dyDescent="0.25"/>
  <cols>
    <col min="1" max="1" width="7.7109375" customWidth="1"/>
    <col min="2" max="2" width="13.140625" customWidth="1"/>
    <col min="3" max="14" width="10.28515625" customWidth="1"/>
  </cols>
  <sheetData>
    <row r="4" spans="1:18" x14ac:dyDescent="0.25">
      <c r="A4" s="1"/>
      <c r="B4" s="1"/>
      <c r="C4" s="8">
        <v>1</v>
      </c>
      <c r="D4" s="8">
        <v>2</v>
      </c>
      <c r="E4" s="8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  <c r="O4" s="1"/>
    </row>
    <row r="5" spans="1:18" x14ac:dyDescent="0.25">
      <c r="A5" s="1"/>
      <c r="B5" s="1"/>
      <c r="C5" s="2" t="s">
        <v>0</v>
      </c>
      <c r="D5" s="2" t="s">
        <v>1</v>
      </c>
      <c r="E5" s="2" t="s">
        <v>2</v>
      </c>
      <c r="F5" s="2" t="s">
        <v>3</v>
      </c>
      <c r="G5" s="6" t="s">
        <v>2</v>
      </c>
      <c r="H5" s="6" t="s">
        <v>0</v>
      </c>
      <c r="I5" s="6" t="s">
        <v>0</v>
      </c>
      <c r="J5" s="6" t="s">
        <v>3</v>
      </c>
      <c r="K5" s="6" t="s">
        <v>4</v>
      </c>
      <c r="L5" s="6" t="s">
        <v>5</v>
      </c>
      <c r="M5" s="6" t="s">
        <v>6</v>
      </c>
      <c r="N5" s="6" t="s">
        <v>7</v>
      </c>
      <c r="O5" s="1"/>
      <c r="P5" s="11" t="s">
        <v>13</v>
      </c>
      <c r="Q5" s="11" t="s">
        <v>9</v>
      </c>
      <c r="R5" s="11" t="s">
        <v>8</v>
      </c>
    </row>
    <row r="6" spans="1:18" x14ac:dyDescent="0.25">
      <c r="A6" s="2"/>
      <c r="B6" s="4" t="s">
        <v>14</v>
      </c>
      <c r="C6" s="7">
        <v>34</v>
      </c>
      <c r="D6" s="7">
        <v>69.051102817890211</v>
      </c>
      <c r="E6" s="7">
        <v>71</v>
      </c>
      <c r="F6" s="7">
        <v>49</v>
      </c>
      <c r="G6" s="7">
        <v>49.740917728325144</v>
      </c>
      <c r="H6" s="7">
        <v>70</v>
      </c>
      <c r="I6" s="7">
        <v>55</v>
      </c>
      <c r="J6" s="7">
        <v>63</v>
      </c>
      <c r="K6" s="7">
        <v>57</v>
      </c>
      <c r="L6" s="7">
        <v>51</v>
      </c>
      <c r="M6" s="7">
        <v>49</v>
      </c>
      <c r="N6" s="7">
        <v>45</v>
      </c>
      <c r="O6" s="2"/>
      <c r="P6" s="10">
        <f>HLOOKUP((R6-1),$C$4:$N$8,3,0)</f>
        <v>45</v>
      </c>
      <c r="Q6" s="10">
        <f>P6/2</f>
        <v>22.5</v>
      </c>
      <c r="R6" s="10">
        <f>13-COUNTIF(C6:N6,"")</f>
        <v>13</v>
      </c>
    </row>
    <row r="7" spans="1:18" x14ac:dyDescent="0.25">
      <c r="A7" s="1"/>
      <c r="B7" s="4" t="s">
        <v>15</v>
      </c>
      <c r="C7" s="7">
        <v>44.445847701661521</v>
      </c>
      <c r="D7" s="7">
        <v>21.01398213723289</v>
      </c>
      <c r="E7" s="7">
        <v>60.659257637022698</v>
      </c>
      <c r="F7" s="7">
        <v>81</v>
      </c>
      <c r="G7" s="7">
        <v>50.770222115952883</v>
      </c>
      <c r="H7" s="7">
        <v>44</v>
      </c>
      <c r="I7" s="7">
        <v>31</v>
      </c>
      <c r="J7" s="7">
        <v>58</v>
      </c>
      <c r="K7" s="7">
        <v>57</v>
      </c>
      <c r="L7" s="7">
        <v>47</v>
      </c>
      <c r="M7" s="7">
        <v>62</v>
      </c>
      <c r="N7" s="7">
        <v>60</v>
      </c>
      <c r="O7" s="1"/>
      <c r="P7" s="10">
        <f>HLOOKUP((R7-1),$C$4:$N$8,4,0)</f>
        <v>60</v>
      </c>
      <c r="Q7" s="10">
        <f>P6+(P7/2)</f>
        <v>75</v>
      </c>
      <c r="R7" s="10">
        <f>13-COUNTIF(C7:N7,"")</f>
        <v>13</v>
      </c>
    </row>
    <row r="8" spans="1:18" x14ac:dyDescent="0.25">
      <c r="A8" s="1"/>
      <c r="B8" s="4" t="s">
        <v>16</v>
      </c>
      <c r="C8" s="7">
        <v>41</v>
      </c>
      <c r="D8" s="7">
        <v>52.38456775634895</v>
      </c>
      <c r="E8" s="7">
        <v>45.140176610832512</v>
      </c>
      <c r="F8" s="7">
        <v>74</v>
      </c>
      <c r="G8" s="7">
        <v>63</v>
      </c>
      <c r="H8" s="7">
        <v>36.250190544661407</v>
      </c>
      <c r="I8" s="7">
        <v>52</v>
      </c>
      <c r="J8" s="7">
        <v>48</v>
      </c>
      <c r="K8" s="7">
        <v>52</v>
      </c>
      <c r="L8" s="7">
        <v>56</v>
      </c>
      <c r="M8" s="7">
        <v>36</v>
      </c>
      <c r="N8" s="7">
        <v>49</v>
      </c>
      <c r="O8" s="1"/>
      <c r="P8" s="10">
        <f>HLOOKUP((R8-1),$C$4:$N$8,5,0)</f>
        <v>49</v>
      </c>
      <c r="Q8" s="10">
        <f>P6+P7+(P8/2)</f>
        <v>129.5</v>
      </c>
      <c r="R8" s="10">
        <f>13-COUNTIF(C8:N8,"")</f>
        <v>13</v>
      </c>
    </row>
    <row r="9" spans="1:18" x14ac:dyDescent="0.25">
      <c r="A9" s="1"/>
      <c r="B9" s="5"/>
      <c r="C9" s="3"/>
      <c r="D9" s="2"/>
      <c r="E9" s="3"/>
      <c r="F9" s="2"/>
      <c r="G9" s="1"/>
      <c r="H9" s="1"/>
      <c r="I9" s="1"/>
      <c r="J9" s="1"/>
      <c r="K9" s="1"/>
      <c r="L9" s="1"/>
      <c r="N9" s="1"/>
      <c r="O9" s="1"/>
    </row>
    <row r="10" spans="1:18" x14ac:dyDescent="0.25">
      <c r="A10" s="2"/>
      <c r="B10" s="5" t="s">
        <v>17</v>
      </c>
      <c r="C10" s="12">
        <f>SUM(C6:C8)</f>
        <v>119.44584770166152</v>
      </c>
      <c r="D10" s="12">
        <f t="shared" ref="D10:N10" si="0">SUM(D6:D8)</f>
        <v>142.44965271147205</v>
      </c>
      <c r="E10" s="12">
        <f t="shared" si="0"/>
        <v>176.79943424785523</v>
      </c>
      <c r="F10" s="12">
        <f t="shared" si="0"/>
        <v>204</v>
      </c>
      <c r="G10" s="12">
        <f t="shared" si="0"/>
        <v>163.51113984427803</v>
      </c>
      <c r="H10" s="12">
        <f t="shared" si="0"/>
        <v>150.25019054466139</v>
      </c>
      <c r="I10" s="12">
        <f t="shared" si="0"/>
        <v>138</v>
      </c>
      <c r="J10" s="12">
        <f t="shared" si="0"/>
        <v>169</v>
      </c>
      <c r="K10" s="12">
        <f t="shared" si="0"/>
        <v>166</v>
      </c>
      <c r="L10" s="12">
        <f t="shared" si="0"/>
        <v>154</v>
      </c>
      <c r="M10" s="12">
        <f t="shared" si="0"/>
        <v>147</v>
      </c>
      <c r="N10" s="12">
        <f t="shared" si="0"/>
        <v>154</v>
      </c>
      <c r="O10" s="2"/>
    </row>
    <row r="11" spans="1:18" x14ac:dyDescent="0.25">
      <c r="A11" s="1"/>
      <c r="B11" s="5" t="s">
        <v>18</v>
      </c>
      <c r="C11" s="13">
        <f t="shared" ref="C11:N11" si="1">C10+$C$13</f>
        <v>125.44584770166152</v>
      </c>
      <c r="D11" s="13">
        <f t="shared" si="1"/>
        <v>148.44965271147205</v>
      </c>
      <c r="E11" s="13">
        <f t="shared" si="1"/>
        <v>182.79943424785523</v>
      </c>
      <c r="F11" s="13">
        <f t="shared" si="1"/>
        <v>210</v>
      </c>
      <c r="G11" s="13">
        <f t="shared" si="1"/>
        <v>169.51113984427803</v>
      </c>
      <c r="H11" s="13">
        <f t="shared" si="1"/>
        <v>156.25019054466139</v>
      </c>
      <c r="I11" s="13">
        <f t="shared" si="1"/>
        <v>144</v>
      </c>
      <c r="J11" s="13">
        <f t="shared" si="1"/>
        <v>175</v>
      </c>
      <c r="K11" s="13">
        <f t="shared" si="1"/>
        <v>172</v>
      </c>
      <c r="L11" s="13">
        <f t="shared" si="1"/>
        <v>160</v>
      </c>
      <c r="M11" s="13">
        <f t="shared" si="1"/>
        <v>153</v>
      </c>
      <c r="N11" s="13">
        <f t="shared" si="1"/>
        <v>160</v>
      </c>
      <c r="O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</row>
    <row r="13" spans="1:18" x14ac:dyDescent="0.25">
      <c r="A13" s="1"/>
      <c r="B13" s="3" t="s">
        <v>25</v>
      </c>
      <c r="C13" s="10">
        <v>6</v>
      </c>
      <c r="D13" s="1"/>
      <c r="E13" s="1"/>
      <c r="F13" s="1"/>
      <c r="G13" s="1"/>
      <c r="H13" s="1"/>
      <c r="I13" s="1"/>
      <c r="J13" s="1"/>
      <c r="K13" s="1"/>
      <c r="L13" s="1"/>
    </row>
    <row r="14" spans="1:18" x14ac:dyDescent="0.25">
      <c r="N14" s="1"/>
      <c r="O14" s="1"/>
    </row>
    <row r="16" spans="1:18" x14ac:dyDescent="0.25">
      <c r="O16" t="s">
        <v>10</v>
      </c>
    </row>
    <row r="18" spans="15:16" x14ac:dyDescent="0.25">
      <c r="O18" t="s">
        <v>19</v>
      </c>
    </row>
    <row r="19" spans="15:16" x14ac:dyDescent="0.25">
      <c r="O19" s="11" t="s">
        <v>11</v>
      </c>
      <c r="P19" s="11" t="s">
        <v>12</v>
      </c>
    </row>
    <row r="20" spans="15:16" x14ac:dyDescent="0.25">
      <c r="O20" s="10">
        <v>154</v>
      </c>
      <c r="P20" s="14">
        <v>13</v>
      </c>
    </row>
    <row r="22" spans="15:16" x14ac:dyDescent="0.25">
      <c r="O22" t="s">
        <v>20</v>
      </c>
    </row>
    <row r="23" spans="15:16" x14ac:dyDescent="0.25">
      <c r="O23" s="11" t="s">
        <v>11</v>
      </c>
      <c r="P23" s="11" t="s">
        <v>12</v>
      </c>
    </row>
    <row r="24" spans="15:16" x14ac:dyDescent="0.25">
      <c r="O24" s="10">
        <v>204</v>
      </c>
      <c r="P24" s="14">
        <v>13</v>
      </c>
    </row>
    <row r="26" spans="15:16" x14ac:dyDescent="0.25">
      <c r="O26" t="s">
        <v>21</v>
      </c>
    </row>
    <row r="27" spans="15:16" x14ac:dyDescent="0.25">
      <c r="O27" s="11" t="s">
        <v>11</v>
      </c>
      <c r="P27" s="11" t="s">
        <v>12</v>
      </c>
    </row>
    <row r="28" spans="15:16" x14ac:dyDescent="0.25">
      <c r="O28" s="10">
        <v>204</v>
      </c>
      <c r="P28" s="14">
        <v>4.3</v>
      </c>
    </row>
    <row r="29" spans="15:16" x14ac:dyDescent="0.25">
      <c r="O29" s="10">
        <v>204</v>
      </c>
      <c r="P29" s="14">
        <v>13</v>
      </c>
    </row>
    <row r="31" spans="15:16" x14ac:dyDescent="0.25">
      <c r="O31" t="s">
        <v>22</v>
      </c>
    </row>
    <row r="32" spans="15:16" x14ac:dyDescent="0.25">
      <c r="O32" s="11" t="s">
        <v>11</v>
      </c>
      <c r="P32" s="11" t="s">
        <v>12</v>
      </c>
    </row>
    <row r="33" spans="3:16" x14ac:dyDescent="0.25">
      <c r="O33" s="10">
        <v>154</v>
      </c>
      <c r="P33" s="14">
        <v>12.3</v>
      </c>
    </row>
    <row r="34" spans="3:16" x14ac:dyDescent="0.25">
      <c r="O34" s="10">
        <v>154</v>
      </c>
      <c r="P34" s="14">
        <v>13</v>
      </c>
    </row>
    <row r="36" spans="3:16" x14ac:dyDescent="0.25">
      <c r="O36" t="s">
        <v>23</v>
      </c>
    </row>
    <row r="37" spans="3:16" x14ac:dyDescent="0.25">
      <c r="O37" s="11" t="s">
        <v>11</v>
      </c>
      <c r="P37" s="11" t="s">
        <v>12</v>
      </c>
    </row>
    <row r="38" spans="3:16" x14ac:dyDescent="0.25">
      <c r="O38" s="10">
        <f>O20+((O24-O20)/2)</f>
        <v>179</v>
      </c>
      <c r="P38" s="14">
        <v>13</v>
      </c>
    </row>
    <row r="40" spans="3:16" x14ac:dyDescent="0.25">
      <c r="O40" s="11" t="s">
        <v>24</v>
      </c>
      <c r="P40" s="15">
        <f>(O20-O24)/O24</f>
        <v>-0.24509803921568626</v>
      </c>
    </row>
    <row r="44" spans="3:16" x14ac:dyDescent="0.25">
      <c r="C44" s="16" t="s">
        <v>26</v>
      </c>
    </row>
  </sheetData>
  <hyperlinks>
    <hyperlink ref="C44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Holger Steinmann</cp:lastModifiedBy>
  <dcterms:created xsi:type="dcterms:W3CDTF">2011-06-27T19:11:59Z</dcterms:created>
  <dcterms:modified xsi:type="dcterms:W3CDTF">2011-07-22T18:48:00Z</dcterms:modified>
</cp:coreProperties>
</file>